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13_ncr:1_{638971F5-22C5-48C0-BBA5-7E03AA56E8CB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Specs!$B$1:$AE$19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B4" i="100" l="1"/>
  <c r="A9" i="100" l="1"/>
  <c r="AD9" i="100" l="1"/>
  <c r="AE9" i="100"/>
  <c r="Z9" i="100"/>
  <c r="O9" i="100"/>
  <c r="P9" i="100"/>
  <c r="A6" i="100"/>
  <c r="AD6" i="100" l="1"/>
  <c r="AE6" i="100"/>
  <c r="Z6" i="100"/>
  <c r="O6" i="100"/>
  <c r="P6" i="100"/>
  <c r="A11" i="100" l="1"/>
  <c r="A10" i="100"/>
  <c r="A8" i="100"/>
  <c r="A7" i="100"/>
  <c r="A5" i="100"/>
  <c r="AD5" i="100" l="1"/>
  <c r="AE5" i="100"/>
  <c r="Z5" i="100"/>
  <c r="O5" i="100"/>
  <c r="P5" i="100"/>
  <c r="AD7" i="100" l="1"/>
  <c r="Z7" i="100"/>
  <c r="AE7" i="100"/>
  <c r="O7" i="100"/>
  <c r="P7" i="100"/>
  <c r="AD8" i="100" l="1"/>
  <c r="AE8" i="100"/>
  <c r="Z8" i="100"/>
  <c r="O8" i="100"/>
  <c r="P8" i="100"/>
  <c r="AD10" i="100" l="1"/>
  <c r="AE10" i="100"/>
  <c r="Z10" i="100"/>
  <c r="O10" i="100"/>
  <c r="P10" i="100"/>
  <c r="AD11" i="100" l="1"/>
  <c r="AE11" i="100"/>
  <c r="Z11" i="100"/>
  <c r="O11" i="100"/>
  <c r="P11" i="100"/>
</calcChain>
</file>

<file path=xl/sharedStrings.xml><?xml version="1.0" encoding="utf-8"?>
<sst xmlns="http://schemas.openxmlformats.org/spreadsheetml/2006/main" count="271" uniqueCount="96">
  <si>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</si>
  <si>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</si>
  <si>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</si>
  <si>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</si>
  <si>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</si>
  <si>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</si>
  <si>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</si>
  <si>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</si>
  <si>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</si>
  <si>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</si>
  <si>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</si>
  <si>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</si>
  <si>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</si>
  <si>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</si>
  <si>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</si>
  <si>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</si>
  <si>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</si>
  <si>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</si>
  <si>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</si>
  <si>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</si>
  <si>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</si>
  <si>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</si>
  <si>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</si>
  <si>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</si>
  <si>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</si>
  <si>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</si>
  <si>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</si>
  <si>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</si>
  <si>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</si>
  <si>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</si>
  <si>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</si>
  <si>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</si>
  <si>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</si>
  <si>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</si>
  <si>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</si>
  <si>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</si>
  <si>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</si>
  <si>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</si>
  <si>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</si>
  <si>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</si>
  <si>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</si>
  <si>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</si>
  <si>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</si>
  <si>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</si>
  <si>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</si>
  <si>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</si>
  <si>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</si>
  <si>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</si>
  <si>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</si>
  <si>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</si>
  <si>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</si>
  <si>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</si>
  <si>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</si>
  <si>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</si>
  <si>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</si>
  <si>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</si>
  <si>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</si>
  <si>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</si>
  <si>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</si>
  <si>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</si>
  <si>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</si>
  <si>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</si>
  <si>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</si>
  <si>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</si>
  <si>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</si>
  <si>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</si>
  <si>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</si>
  <si>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</si>
  <si>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</si>
  <si>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</si>
  <si>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</si>
  <si>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12x750ml C</t>
  </si>
  <si>
    <t>2016</t>
  </si>
  <si>
    <t>Red</t>
  </si>
  <si>
    <t>2017</t>
  </si>
  <si>
    <t>White</t>
  </si>
  <si>
    <t>Screwcap</t>
  </si>
  <si>
    <t>2015</t>
  </si>
  <si>
    <t>Ares Rosso</t>
  </si>
  <si>
    <t>PUGLIA</t>
  </si>
  <si>
    <t>ITALIAN RED BLEND</t>
  </si>
  <si>
    <t>Arthemis Fiano</t>
  </si>
  <si>
    <t>FIANO</t>
  </si>
  <si>
    <t>Heracles Primitivo</t>
  </si>
  <si>
    <t>PRIMITIVO</t>
  </si>
  <si>
    <t>MANDURIA DOC</t>
  </si>
  <si>
    <t>Dionysos Primitivo Riserva</t>
  </si>
  <si>
    <t>2011</t>
  </si>
  <si>
    <t>Helios</t>
  </si>
  <si>
    <t>NEGROAMARO</t>
  </si>
  <si>
    <t>087675062243</t>
  </si>
  <si>
    <t>087675062342</t>
  </si>
  <si>
    <t>087675062540</t>
  </si>
  <si>
    <t>087675062144</t>
  </si>
  <si>
    <t>087675062441</t>
  </si>
  <si>
    <t>Masseria Surani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</si>
</sst>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3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P20" sqref="P20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95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tr">
        <f>"MASSERIA SURANI"</f>
        <v>MASSERIA SURANI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95</v>
      </c>
      <c r="C5" s="33" t="s">
        <v>78</v>
      </c>
      <c r="D5" s="34">
        <v>12</v>
      </c>
      <c r="E5" s="34">
        <v>750</v>
      </c>
      <c r="F5" s="34" t="s">
        <v>77</v>
      </c>
      <c r="G5" s="34" t="s">
        <v>73</v>
      </c>
      <c r="H5" s="35" t="s">
        <v>79</v>
      </c>
      <c r="I5" s="35" t="s">
        <v>80</v>
      </c>
      <c r="J5" s="13" t="s">
        <v>76</v>
      </c>
      <c r="K5" s="13" t="s">
        <v>36</v>
      </c>
      <c r="L5" s="13" t="s">
        <v>34</v>
      </c>
      <c r="M5" s="13" t="s">
        <v>34</v>
      </c>
      <c r="N5" s="9">
        <v>13</v>
      </c>
      <c r="O5" s="13" t="str">
        <f t="shared" ref="O5" si="0">IF(LEN(Q5)=12,"UPC",IF(LEN(Q5)&gt;12,"EAN",""))</f>
        <v>UPC</v>
      </c>
      <c r="P5" s="13" t="str">
        <f t="shared" ref="P5" si="1">IF(ISNUMBER(SEARCH("Gift",AG5)),"Gift Box","")</f>
        <v/>
      </c>
      <c r="Q5" s="36" t="s">
        <v>90</v>
      </c>
      <c r="R5" s="36" t="s">
        <v>22</v>
      </c>
      <c r="S5" s="22">
        <v>3.17</v>
      </c>
      <c r="T5" s="22">
        <v>12</v>
      </c>
      <c r="U5" s="22">
        <v>3.33</v>
      </c>
      <c r="V5" s="22">
        <v>13</v>
      </c>
      <c r="W5" s="22">
        <v>10</v>
      </c>
      <c r="X5" s="22">
        <v>12</v>
      </c>
      <c r="Y5" s="13">
        <v>40</v>
      </c>
      <c r="Z5" s="22">
        <f t="shared" ref="Z5" si="2">IF(V5&gt;0,(V5*W5*X5)/1728,"")</f>
        <v>0.90277777777777779</v>
      </c>
      <c r="AA5" s="13">
        <v>14</v>
      </c>
      <c r="AB5" s="13">
        <v>4</v>
      </c>
      <c r="AC5" s="13">
        <v>56</v>
      </c>
      <c r="AD5" s="13">
        <f t="shared" ref="AD5" si="3">IF(AB5&gt;0,AB5*X5,"")</f>
        <v>48</v>
      </c>
      <c r="AE5" s="13">
        <f t="shared" ref="AE5" si="4">IF(Y5&gt;0,Y5*(AA5*AB5),"")</f>
        <v>2240</v>
      </c>
      <c r="AG5" s="28" t="s">
        <v>71</v>
      </c>
    </row>
    <row r="6" spans="1:33" x14ac:dyDescent="0.25">
      <c r="A6" s="10" t="e">
        <f>IF(#REF!=0,"Hide","Show")</f>
        <v>#REF!</v>
      </c>
      <c r="B6" s="32" t="s">
        <v>95</v>
      </c>
      <c r="C6" s="33" t="s">
        <v>78</v>
      </c>
      <c r="D6" s="34">
        <v>12</v>
      </c>
      <c r="E6" s="34">
        <v>750</v>
      </c>
      <c r="F6" s="34" t="s">
        <v>72</v>
      </c>
      <c r="G6" s="34" t="s">
        <v>73</v>
      </c>
      <c r="H6" s="35" t="s">
        <v>79</v>
      </c>
      <c r="I6" s="35" t="s">
        <v>80</v>
      </c>
      <c r="J6" s="13" t="s">
        <v>76</v>
      </c>
      <c r="K6" s="13" t="s">
        <v>36</v>
      </c>
      <c r="L6" s="13" t="s">
        <v>34</v>
      </c>
      <c r="M6" s="13" t="s">
        <v>34</v>
      </c>
      <c r="N6" s="9">
        <v>13</v>
      </c>
      <c r="O6" s="13" t="str">
        <f t="shared" ref="O6" si="5">IF(LEN(Q6)=12,"UPC",IF(LEN(Q6)&gt;12,"EAN",""))</f>
        <v>UPC</v>
      </c>
      <c r="P6" s="13" t="str">
        <f t="shared" ref="P6" si="6">IF(ISNUMBER(SEARCH("Gift",AG6)),"Gift Box","")</f>
        <v/>
      </c>
      <c r="Q6" s="36" t="s">
        <v>90</v>
      </c>
      <c r="R6" s="36" t="s">
        <v>22</v>
      </c>
      <c r="S6" s="22">
        <v>3.17</v>
      </c>
      <c r="T6" s="22">
        <v>12</v>
      </c>
      <c r="U6" s="22">
        <v>3.33</v>
      </c>
      <c r="V6" s="22">
        <v>13</v>
      </c>
      <c r="W6" s="22">
        <v>10</v>
      </c>
      <c r="X6" s="22">
        <v>12</v>
      </c>
      <c r="Y6" s="13">
        <v>40</v>
      </c>
      <c r="Z6" s="22">
        <f t="shared" ref="Z6" si="7">IF(V6&gt;0,(V6*W6*X6)/1728,"")</f>
        <v>0.90277777777777779</v>
      </c>
      <c r="AA6" s="13">
        <v>14</v>
      </c>
      <c r="AB6" s="13">
        <v>4</v>
      </c>
      <c r="AC6" s="13">
        <v>56</v>
      </c>
      <c r="AD6" s="13">
        <f t="shared" ref="AD6" si="8">IF(AB6&gt;0,AB6*X6,"")</f>
        <v>48</v>
      </c>
      <c r="AE6" s="13">
        <f t="shared" ref="AE6" si="9">IF(Y6&gt;0,Y6*(AA6*AB6),"")</f>
        <v>2240</v>
      </c>
      <c r="AG6" s="28" t="s">
        <v>71</v>
      </c>
    </row>
    <row r="7" spans="1:33" x14ac:dyDescent="0.25">
      <c r="A7" s="10" t="e">
        <f>IF(#REF!=0,"Hide","Show")</f>
        <v>#REF!</v>
      </c>
      <c r="B7" s="32" t="s">
        <v>95</v>
      </c>
      <c r="C7" s="33" t="s">
        <v>81</v>
      </c>
      <c r="D7" s="34">
        <v>12</v>
      </c>
      <c r="E7" s="34">
        <v>750</v>
      </c>
      <c r="F7" s="34" t="s">
        <v>74</v>
      </c>
      <c r="G7" s="34" t="s">
        <v>75</v>
      </c>
      <c r="H7" s="35" t="s">
        <v>79</v>
      </c>
      <c r="I7" s="35" t="s">
        <v>82</v>
      </c>
      <c r="J7" s="13" t="s">
        <v>76</v>
      </c>
      <c r="K7" s="13" t="s">
        <v>36</v>
      </c>
      <c r="L7" s="13" t="s">
        <v>34</v>
      </c>
      <c r="M7" s="13" t="s">
        <v>34</v>
      </c>
      <c r="N7" s="9">
        <v>12.5</v>
      </c>
      <c r="O7" s="13" t="str">
        <f t="shared" ref="O7:O11" si="10">IF(LEN(Q7)=12,"UPC",IF(LEN(Q7)&gt;12,"EAN",""))</f>
        <v>UPC</v>
      </c>
      <c r="P7" s="13" t="str">
        <f t="shared" ref="P7:P11" si="11">IF(ISNUMBER(SEARCH("Gift",AG7)),"Gift Box","")</f>
        <v/>
      </c>
      <c r="Q7" s="36" t="s">
        <v>91</v>
      </c>
      <c r="R7" s="36" t="s">
        <v>22</v>
      </c>
      <c r="S7" s="22">
        <v>3.02</v>
      </c>
      <c r="T7" s="22">
        <v>12</v>
      </c>
      <c r="U7" s="22">
        <v>3.33</v>
      </c>
      <c r="V7" s="22">
        <v>14</v>
      </c>
      <c r="W7" s="22">
        <v>13</v>
      </c>
      <c r="X7" s="22">
        <v>12</v>
      </c>
      <c r="Y7" s="13">
        <v>40</v>
      </c>
      <c r="Z7" s="22">
        <f t="shared" ref="Z7:Z11" si="12">IF(V7&gt;0,(V7*W7*X7)/1728,"")</f>
        <v>1.2638888888888888</v>
      </c>
      <c r="AA7" s="13">
        <v>14</v>
      </c>
      <c r="AB7" s="13">
        <v>4</v>
      </c>
      <c r="AC7" s="13">
        <v>56</v>
      </c>
      <c r="AD7" s="13">
        <f t="shared" ref="AD7:AD11" si="13">IF(AB7&gt;0,AB7*X7,"")</f>
        <v>48</v>
      </c>
      <c r="AE7" s="13">
        <f t="shared" ref="AE7:AE11" si="14">IF(Y7&gt;0,Y7*(AA7*AB7),"")</f>
        <v>2240</v>
      </c>
      <c r="AG7" s="28" t="s">
        <v>71</v>
      </c>
    </row>
    <row r="8" spans="1:33" x14ac:dyDescent="0.25">
      <c r="A8" s="10" t="e">
        <f>IF(#REF!=0,"Hide","Show")</f>
        <v>#REF!</v>
      </c>
      <c r="B8" s="32" t="s">
        <v>95</v>
      </c>
      <c r="C8" s="33" t="s">
        <v>83</v>
      </c>
      <c r="D8" s="34">
        <v>12</v>
      </c>
      <c r="E8" s="34">
        <v>750</v>
      </c>
      <c r="F8" s="34" t="s">
        <v>77</v>
      </c>
      <c r="G8" s="34" t="s">
        <v>73</v>
      </c>
      <c r="H8" s="35" t="s">
        <v>79</v>
      </c>
      <c r="I8" s="35" t="s">
        <v>84</v>
      </c>
      <c r="J8" s="13" t="s">
        <v>76</v>
      </c>
      <c r="K8" s="13" t="s">
        <v>36</v>
      </c>
      <c r="L8" s="13" t="s">
        <v>34</v>
      </c>
      <c r="M8" s="13" t="s">
        <v>34</v>
      </c>
      <c r="N8" s="9">
        <v>13.5</v>
      </c>
      <c r="O8" s="13" t="str">
        <f t="shared" si="10"/>
        <v>UPC</v>
      </c>
      <c r="P8" s="13" t="str">
        <f t="shared" si="11"/>
        <v/>
      </c>
      <c r="Q8" s="36" t="s">
        <v>92</v>
      </c>
      <c r="R8" s="36" t="s">
        <v>22</v>
      </c>
      <c r="S8" s="22">
        <v>3.17</v>
      </c>
      <c r="T8" s="22">
        <v>12</v>
      </c>
      <c r="U8" s="22">
        <v>3.33</v>
      </c>
      <c r="V8" s="22">
        <v>14</v>
      </c>
      <c r="W8" s="22">
        <v>13</v>
      </c>
      <c r="X8" s="22">
        <v>12</v>
      </c>
      <c r="Y8" s="13">
        <v>40</v>
      </c>
      <c r="Z8" s="22">
        <f t="shared" si="12"/>
        <v>1.2638888888888888</v>
      </c>
      <c r="AA8" s="13">
        <v>14</v>
      </c>
      <c r="AB8" s="13">
        <v>4</v>
      </c>
      <c r="AC8" s="13">
        <v>56</v>
      </c>
      <c r="AD8" s="13">
        <f t="shared" si="13"/>
        <v>48</v>
      </c>
      <c r="AE8" s="13">
        <f t="shared" si="14"/>
        <v>2240</v>
      </c>
      <c r="AG8" s="28" t="s">
        <v>71</v>
      </c>
    </row>
    <row r="9" spans="1:33" x14ac:dyDescent="0.25">
      <c r="A9" s="10" t="e">
        <f>IF(#REF!=0,"Hide","Show")</f>
        <v>#REF!</v>
      </c>
      <c r="B9" s="32" t="s">
        <v>95</v>
      </c>
      <c r="C9" s="33" t="s">
        <v>83</v>
      </c>
      <c r="D9" s="34">
        <v>12</v>
      </c>
      <c r="E9" s="34">
        <v>750</v>
      </c>
      <c r="F9" s="34" t="s">
        <v>72</v>
      </c>
      <c r="G9" s="34" t="s">
        <v>73</v>
      </c>
      <c r="H9" s="35" t="s">
        <v>85</v>
      </c>
      <c r="I9" s="35" t="s">
        <v>84</v>
      </c>
      <c r="J9" s="13" t="s">
        <v>76</v>
      </c>
      <c r="K9" s="13" t="s">
        <v>36</v>
      </c>
      <c r="L9" s="13" t="s">
        <v>34</v>
      </c>
      <c r="M9" s="13" t="s">
        <v>34</v>
      </c>
      <c r="N9" s="9">
        <v>13.5</v>
      </c>
      <c r="O9" s="13" t="str">
        <f t="shared" ref="O9" si="15">IF(LEN(Q9)=12,"UPC",IF(LEN(Q9)&gt;12,"EAN",""))</f>
        <v>UPC</v>
      </c>
      <c r="P9" s="13" t="str">
        <f t="shared" ref="P9" si="16">IF(ISNUMBER(SEARCH("Gift",AG9)),"Gift Box","")</f>
        <v/>
      </c>
      <c r="Q9" s="36" t="s">
        <v>92</v>
      </c>
      <c r="R9" s="36" t="s">
        <v>22</v>
      </c>
      <c r="S9" s="22">
        <v>3.17</v>
      </c>
      <c r="T9" s="22">
        <v>12</v>
      </c>
      <c r="U9" s="22">
        <v>3.33</v>
      </c>
      <c r="V9" s="22">
        <v>14</v>
      </c>
      <c r="W9" s="22">
        <v>13</v>
      </c>
      <c r="X9" s="22">
        <v>12</v>
      </c>
      <c r="Y9" s="13">
        <v>40</v>
      </c>
      <c r="Z9" s="22">
        <f t="shared" ref="Z9" si="17">IF(V9&gt;0,(V9*W9*X9)/1728,"")</f>
        <v>1.2638888888888888</v>
      </c>
      <c r="AA9" s="13">
        <v>14</v>
      </c>
      <c r="AB9" s="13">
        <v>4</v>
      </c>
      <c r="AC9" s="13">
        <v>56</v>
      </c>
      <c r="AD9" s="13">
        <f t="shared" ref="AD9" si="18">IF(AB9&gt;0,AB9*X9,"")</f>
        <v>48</v>
      </c>
      <c r="AE9" s="13">
        <f t="shared" ref="AE9" si="19">IF(Y9&gt;0,Y9*(AA9*AB9),"")</f>
        <v>2240</v>
      </c>
      <c r="AG9" s="28" t="s">
        <v>71</v>
      </c>
    </row>
    <row r="10" spans="1:33" x14ac:dyDescent="0.25">
      <c r="A10" s="10" t="e">
        <f>IF(#REF!=0,"Hide","Show")</f>
        <v>#REF!</v>
      </c>
      <c r="B10" s="32" t="s">
        <v>95</v>
      </c>
      <c r="C10" s="33" t="s">
        <v>86</v>
      </c>
      <c r="D10" s="34">
        <v>12</v>
      </c>
      <c r="E10" s="34">
        <v>750</v>
      </c>
      <c r="F10" s="34" t="s">
        <v>87</v>
      </c>
      <c r="G10" s="34" t="s">
        <v>73</v>
      </c>
      <c r="H10" s="35" t="s">
        <v>79</v>
      </c>
      <c r="I10" s="35" t="s">
        <v>84</v>
      </c>
      <c r="J10" s="13" t="s">
        <v>76</v>
      </c>
      <c r="K10" s="13" t="s">
        <v>36</v>
      </c>
      <c r="L10" s="13" t="s">
        <v>34</v>
      </c>
      <c r="M10" s="13" t="s">
        <v>34</v>
      </c>
      <c r="N10" s="9">
        <v>13.5</v>
      </c>
      <c r="O10" s="13" t="str">
        <f t="shared" si="10"/>
        <v>UPC</v>
      </c>
      <c r="P10" s="13" t="str">
        <f t="shared" si="11"/>
        <v/>
      </c>
      <c r="Q10" s="36" t="s">
        <v>93</v>
      </c>
      <c r="R10" s="36" t="s">
        <v>22</v>
      </c>
      <c r="S10" s="22">
        <v>0</v>
      </c>
      <c r="T10" s="22">
        <v>0</v>
      </c>
      <c r="U10" s="22">
        <v>2.92</v>
      </c>
      <c r="V10" s="22">
        <v>14</v>
      </c>
      <c r="W10" s="22">
        <v>13</v>
      </c>
      <c r="X10" s="22">
        <v>12</v>
      </c>
      <c r="Y10" s="13">
        <v>35</v>
      </c>
      <c r="Z10" s="22">
        <f t="shared" si="12"/>
        <v>1.2638888888888888</v>
      </c>
      <c r="AA10" s="13">
        <v>14</v>
      </c>
      <c r="AB10" s="13">
        <v>4</v>
      </c>
      <c r="AC10" s="13">
        <v>56</v>
      </c>
      <c r="AD10" s="13">
        <f t="shared" si="13"/>
        <v>48</v>
      </c>
      <c r="AE10" s="13">
        <f t="shared" si="14"/>
        <v>1960</v>
      </c>
      <c r="AG10" s="28" t="s">
        <v>71</v>
      </c>
    </row>
    <row r="11" spans="1:33" x14ac:dyDescent="0.25">
      <c r="A11" s="10" t="e">
        <f>IF(#REF!=0,"Hide","Show")</f>
        <v>#REF!</v>
      </c>
      <c r="B11" s="32" t="s">
        <v>95</v>
      </c>
      <c r="C11" s="33" t="s">
        <v>88</v>
      </c>
      <c r="D11" s="34">
        <v>12</v>
      </c>
      <c r="E11" s="34">
        <v>750</v>
      </c>
      <c r="F11" s="34" t="s">
        <v>72</v>
      </c>
      <c r="G11" s="34" t="s">
        <v>73</v>
      </c>
      <c r="H11" s="35" t="s">
        <v>79</v>
      </c>
      <c r="I11" s="35" t="s">
        <v>89</v>
      </c>
      <c r="J11" s="13" t="s">
        <v>76</v>
      </c>
      <c r="K11" s="13" t="s">
        <v>36</v>
      </c>
      <c r="L11" s="13" t="s">
        <v>34</v>
      </c>
      <c r="M11" s="13" t="s">
        <v>34</v>
      </c>
      <c r="N11" s="9">
        <v>12.5</v>
      </c>
      <c r="O11" s="13" t="str">
        <f t="shared" si="10"/>
        <v>UPC</v>
      </c>
      <c r="P11" s="13" t="str">
        <f t="shared" si="11"/>
        <v/>
      </c>
      <c r="Q11" s="36" t="s">
        <v>94</v>
      </c>
      <c r="R11" s="36" t="s">
        <v>22</v>
      </c>
      <c r="S11" s="22">
        <v>3.02</v>
      </c>
      <c r="T11" s="22">
        <v>12</v>
      </c>
      <c r="U11" s="22">
        <v>3.33</v>
      </c>
      <c r="V11" s="22">
        <v>14</v>
      </c>
      <c r="W11" s="22">
        <v>13</v>
      </c>
      <c r="X11" s="22">
        <v>12</v>
      </c>
      <c r="Y11" s="13">
        <v>40</v>
      </c>
      <c r="Z11" s="22">
        <f t="shared" si="12"/>
        <v>1.2638888888888888</v>
      </c>
      <c r="AA11" s="13">
        <v>14</v>
      </c>
      <c r="AB11" s="13">
        <v>4</v>
      </c>
      <c r="AC11" s="13">
        <v>56</v>
      </c>
      <c r="AD11" s="13">
        <f t="shared" si="13"/>
        <v>48</v>
      </c>
      <c r="AE11" s="13">
        <f t="shared" si="14"/>
        <v>2240</v>
      </c>
      <c r="AG11" s="28" t="s">
        <v>71</v>
      </c>
    </row>
    <row r="12" spans="1:33" ht="6" customHeight="1" x14ac:dyDescent="0.25">
      <c r="B12" s="15"/>
      <c r="C12" s="12"/>
      <c r="D12" s="12"/>
      <c r="E12" s="12"/>
      <c r="F12" s="19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24"/>
      <c r="T12" s="24"/>
      <c r="U12" s="24"/>
      <c r="V12" s="24"/>
      <c r="W12" s="24"/>
      <c r="X12" s="24"/>
      <c r="Y12" s="12"/>
      <c r="Z12" s="12"/>
      <c r="AA12" s="12"/>
      <c r="AB12" s="12"/>
      <c r="AC12" s="12"/>
      <c r="AD12" s="12"/>
      <c r="AE12" s="12"/>
      <c r="AG12" s="27"/>
    </row>
    <row r="13" spans="1:33" x14ac:dyDescent="0.25">
      <c r="B13" s="16"/>
      <c r="C13" s="20"/>
      <c r="D13" s="17"/>
      <c r="E13" s="20"/>
      <c r="F13" s="17"/>
      <c r="G13" s="17"/>
      <c r="H13" s="17"/>
      <c r="I13" s="17"/>
      <c r="J13" s="17"/>
      <c r="K13" s="17"/>
      <c r="L13" s="17"/>
      <c r="M13" s="17"/>
      <c r="N13" s="20"/>
      <c r="O13" s="20"/>
      <c r="P13" s="20"/>
      <c r="Q13" s="20"/>
      <c r="R13" s="20"/>
      <c r="S13" s="25"/>
      <c r="T13" s="25"/>
      <c r="U13" s="25"/>
      <c r="V13" s="25"/>
      <c r="W13" s="25"/>
      <c r="X13" s="25"/>
      <c r="Y13" s="20"/>
      <c r="Z13" s="20"/>
      <c r="AA13" s="20"/>
      <c r="AB13" s="20"/>
      <c r="AC13" s="20"/>
      <c r="AD13" s="20"/>
      <c r="AE13" s="20"/>
      <c r="AG13" s="27"/>
    </row>
    <row r="14" spans="1:33" ht="6" customHeight="1" x14ac:dyDescent="0.25">
      <c r="B14" s="1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23"/>
      <c r="T14" s="23"/>
      <c r="U14" s="23"/>
      <c r="V14" s="23"/>
      <c r="W14" s="23"/>
      <c r="X14" s="23"/>
      <c r="Y14" s="11"/>
      <c r="Z14" s="11"/>
      <c r="AA14" s="11"/>
      <c r="AB14" s="11"/>
      <c r="AC14" s="11"/>
      <c r="AD14" s="11"/>
      <c r="AE14" s="11"/>
      <c r="AG14" s="27"/>
    </row>
    <row r="15" spans="1:33" x14ac:dyDescent="0.25">
      <c r="B15" s="10"/>
      <c r="E15" s="10"/>
      <c r="N15" s="10"/>
      <c r="O15" s="10"/>
      <c r="P15" s="10"/>
      <c r="Q15" s="10"/>
      <c r="R15" s="10"/>
      <c r="S15" s="6"/>
      <c r="T15" s="6"/>
      <c r="U15" s="6"/>
      <c r="V15" s="6"/>
      <c r="W15" s="6"/>
      <c r="X15" s="6"/>
      <c r="Y15" s="10"/>
      <c r="Z15" s="10"/>
      <c r="AA15" s="10"/>
      <c r="AB15" s="10"/>
      <c r="AD15" s="10"/>
      <c r="AE15" s="10"/>
      <c r="AG15" s="27"/>
    </row>
    <row r="16" spans="1:33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8"/>
      <c r="T16" s="8"/>
      <c r="U16" s="8"/>
      <c r="V16" s="8"/>
      <c r="W16" s="8"/>
      <c r="X16" s="8"/>
      <c r="Y16" s="18"/>
      <c r="Z16" s="18"/>
      <c r="AA16" s="18"/>
      <c r="AB16" s="18"/>
      <c r="AC16" s="18"/>
      <c r="AD16" s="18"/>
      <c r="AE16" s="18"/>
      <c r="AG16" s="27"/>
    </row>
    <row r="17" spans="5:33" x14ac:dyDescent="0.25">
      <c r="E17" s="10"/>
      <c r="N17" s="10"/>
      <c r="O17" s="10"/>
      <c r="P17" s="10"/>
      <c r="Q17" s="10"/>
      <c r="R17" s="10"/>
      <c r="S17" s="6"/>
      <c r="T17" s="6"/>
      <c r="U17" s="6"/>
      <c r="V17" s="6"/>
      <c r="W17" s="6"/>
      <c r="X17" s="6"/>
      <c r="Y17" s="10"/>
      <c r="Z17" s="10"/>
      <c r="AA17" s="10"/>
      <c r="AB17" s="10"/>
      <c r="AD17" s="10"/>
      <c r="AE17" s="10"/>
      <c r="AG17" s="27"/>
    </row>
    <row r="18" spans="5:33" x14ac:dyDescent="0.25">
      <c r="E18" s="10"/>
      <c r="N18" s="10"/>
      <c r="O18" s="10"/>
      <c r="P18" s="10"/>
      <c r="Q18" s="10"/>
      <c r="R18" s="10"/>
      <c r="S18" s="6"/>
      <c r="T18" s="6"/>
      <c r="U18" s="6"/>
      <c r="V18" s="6"/>
      <c r="W18" s="6"/>
      <c r="X18" s="6"/>
      <c r="Y18" s="10"/>
      <c r="Z18" s="10"/>
      <c r="AA18" s="10"/>
      <c r="AB18" s="10"/>
      <c r="AD18" s="10"/>
      <c r="AE18" s="10"/>
      <c r="AG18" s="27"/>
    </row>
    <row r="19" spans="5:33" x14ac:dyDescent="0.25">
      <c r="E19" s="10"/>
      <c r="N19" s="10"/>
      <c r="O19" s="10"/>
      <c r="P19" s="10"/>
      <c r="Q19" s="10"/>
      <c r="R19" s="10"/>
      <c r="S19" s="6"/>
      <c r="T19" s="6"/>
      <c r="U19" s="6"/>
      <c r="V19" s="6"/>
      <c r="W19" s="6"/>
      <c r="X19" s="6"/>
      <c r="Y19" s="10"/>
      <c r="Z19" s="10"/>
      <c r="AA19" s="10"/>
      <c r="AB19" s="10"/>
      <c r="AD19" s="10"/>
      <c r="AE19" s="10"/>
      <c r="AG19" s="27"/>
    </row>
    <row r="20" spans="5:33" x14ac:dyDescent="0.25">
      <c r="E20" s="10"/>
      <c r="N20" s="10"/>
      <c r="O20" s="10"/>
      <c r="P20" s="10"/>
      <c r="Q20" s="10"/>
      <c r="R20" s="10"/>
      <c r="S20" s="6"/>
      <c r="T20" s="6"/>
      <c r="U20" s="6"/>
      <c r="V20" s="6"/>
      <c r="W20" s="6"/>
      <c r="X20" s="6"/>
      <c r="Y20" s="10"/>
      <c r="Z20" s="10"/>
      <c r="AA20" s="10"/>
      <c r="AB20" s="10"/>
      <c r="AD20" s="10"/>
      <c r="AE20" s="10"/>
      <c r="AG20" s="27"/>
    </row>
    <row r="21" spans="5:33" x14ac:dyDescent="0.25">
      <c r="AG21" s="27"/>
    </row>
    <row r="22" spans="5:33" x14ac:dyDescent="0.25">
      <c r="AG22" s="27"/>
    </row>
    <row r="23" spans="5:33" x14ac:dyDescent="0.25">
      <c r="AG23" s="27"/>
    </row>
    <row r="24" spans="5:33" x14ac:dyDescent="0.25">
      <c r="AG24" s="27"/>
    </row>
    <row r="25" spans="5:33" x14ac:dyDescent="0.25">
      <c r="AG25" s="27"/>
    </row>
    <row r="26" spans="5:33" x14ac:dyDescent="0.25">
      <c r="AG26" s="27"/>
    </row>
    <row r="27" spans="5:33" x14ac:dyDescent="0.25">
      <c r="AG27" s="27"/>
    </row>
    <row r="28" spans="5:33" x14ac:dyDescent="0.25">
      <c r="AG28" s="27"/>
    </row>
    <row r="29" spans="5:33" x14ac:dyDescent="0.25">
      <c r="AG29" s="27"/>
    </row>
    <row r="30" spans="5:33" x14ac:dyDescent="0.25">
      <c r="AG30" s="27"/>
    </row>
    <row r="31" spans="5:33" x14ac:dyDescent="0.25">
      <c r="AG31" s="27"/>
    </row>
    <row r="32" spans="5:33" x14ac:dyDescent="0.25">
      <c r="AG32" s="27"/>
    </row>
    <row r="33" spans="33:33" x14ac:dyDescent="0.25">
      <c r="AG33" s="27"/>
    </row>
  </sheetData>
  <mergeCells count="1">
    <mergeCell ref="B1:C1"/>
  </mergeCells>
  <conditionalFormatting sqref="S5:Y5 AA5:AB5">
    <cfRule type="cellIs" dxfId="3" priority="12" operator="lessThan">
      <formula>0</formula>
    </cfRule>
  </conditionalFormatting>
  <conditionalFormatting sqref="S7:Y8 AA7:AB8 AA10:AB11 S10:Y11">
    <cfRule type="cellIs" dxfId="2" priority="10" operator="lessThan">
      <formula>0</formula>
    </cfRule>
  </conditionalFormatting>
  <conditionalFormatting sqref="S6:Y6 AA6:AB6">
    <cfRule type="cellIs" dxfId="1" priority="5" operator="lessThan">
      <formula>0</formula>
    </cfRule>
  </conditionalFormatting>
  <conditionalFormatting sqref="S9:Y9 AA9:AB9">
    <cfRule type="cellIs" dxfId="0" priority="4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A2" sqref="A2:Y49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